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20490" windowHeight="7485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GN'!$B$3:$AT$49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<sst xmlns="http://schemas.openxmlformats.org/spreadsheetml/2006/main" count="98" uniqueCount="43">
  <si>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</si>
  <si>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</si>
  <si>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</si>
  <si>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</si>
  <si>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</si>
  <si>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</si>
  <si>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</si>
  <si>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</si>
  <si>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</si>
  <si>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</si>
  <si>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</si>
  <si>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</si>
  <si>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</si>
  <si>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</si>
  <si>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</si>
  <si>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</si>
  <si>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</si>
  <si>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</si>
  <si>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</si>
  <si>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</si>
  <si>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</si>
  <si>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</si>
  <si>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</si>
  <si>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</si>
  <si>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</si>
  <si>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</si>
  <si>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</si>
  <si>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</si>
  <si>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</si>
  <si>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</si>
  <si>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</si>
  <si>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</si>
  <si>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</si>
  <si>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</si>
  <si>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</si>
  <si>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</si>
  <si>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</si>
  <si>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</si>
  <si>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</si>
  <si>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</si>
  <si>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(1) MPCD: miles de pies cúbicos por día. Incluye Take or Pay.</t>
  </si>
  <si>
    <t>31 de julio de 2020</t>
  </si>
  <si>
    <t>Al 31.08.20</t>
  </si>
</sst>
</file>

<file path=xl/styles.xml><?xml version="1.0" encoding="utf-8"?>
<styleSheet xmlns="http://schemas.openxmlformats.org/spreadsheetml/2006/main">
  <numFmts count="6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_(&quot;S/.&quot;\ * #,##0_);_(&quot;S/.&quot;\ * \(#,##0\);_(&quot;S/.&quot;\ * &quot;-&quot;_);_(@_)"/>
    <numFmt numFmtId="191" formatCode="_(* #,##0_);_(* \(#,##0\);_(* &quot;-&quot;_);_(@_)"/>
    <numFmt numFmtId="192" formatCode="_(&quot;S/.&quot;\ * #,##0.00_);_(&quot;S/.&quot;\ * \(#,##0.00\);_(&quot;S/.&quot;\ * &quot;-&quot;??_);_(@_)"/>
    <numFmt numFmtId="193" formatCode="_(* #,##0.00_);_(* \(#,##0.00\);_(* &quot;-&quot;??_);_(@_)"/>
    <numFmt numFmtId="194" formatCode="_-* #,##0.00\ _P_t_s_-;\-* #,##0.00\ _P_t_s_-;_-* &quot;-&quot;??\ _P_t_s_-;_-@_-"/>
    <numFmt numFmtId="195" formatCode="_-* #,##0.00\ _P_t_s_-;\-* #,##0.00\ _P_t_s_-;_-* &quot;-&quot;\ _P_t_s_-;_-@_-"/>
    <numFmt numFmtId="196" formatCode="_-* #,##0\ _P_t_s_-;\-* #,##0\ _P_t_s_-;_-* &quot;-&quot;\ _P_t_s_-;_-@_-"/>
    <numFmt numFmtId="197" formatCode="0.0"/>
    <numFmt numFmtId="198" formatCode="_-* #,##0.0000\ _P_t_s_-;\-* #,##0.0000\ _P_t_s_-;_-* &quot;-&quot;\ _P_t_s_-;_-@_-"/>
    <numFmt numFmtId="199" formatCode="0.0%"/>
    <numFmt numFmtId="200" formatCode="_-* #,##0.0_-;\-* #,##0.0_-;_-* &quot;-&quot;??_-;_-@_-"/>
    <numFmt numFmtId="201" formatCode="0.000"/>
    <numFmt numFmtId="202" formatCode="#,##0.000"/>
    <numFmt numFmtId="203" formatCode="_-* #,##0.000_-;\-* #,##0.000_-;_-* &quot;-&quot;??_-;_-@_-"/>
    <numFmt numFmtId="204" formatCode="_-* #,##0.0000_-;\-* #,##0.0000_-;_-* &quot;-&quot;??_-;_-@_-"/>
    <numFmt numFmtId="205" formatCode="#;#;\-"/>
    <numFmt numFmtId="206" formatCode="###\ ###\ ###"/>
    <numFmt numFmtId="207" formatCode="_([$€-2]\ * #,##0.00_);_([$€-2]\ * \(#,##0.00\);_([$€-2]\ * &quot;-&quot;??_)"/>
    <numFmt numFmtId="208" formatCode="_(* #,##0.0_);_(* \(#,##0.0\);_(* &quot;-&quot;??_);_(@_)"/>
    <numFmt numFmtId="209" formatCode="_-* #,##0.0\ _P_t_s_-;\-* #,##0.0\ _P_t_s_-;_-* &quot;-&quot;\ _P_t_s_-;_-@_-"/>
    <numFmt numFmtId="210" formatCode="_-* #,##0_-;\-* #,##0_-;_-* &quot;-&quot;??_-;_-@_-"/>
    <numFmt numFmtId="211" formatCode="_ * #,##0.0_ ;_ * \-#,##0.0_ ;_ * &quot;-&quot;_ ;_ @_ "/>
    <numFmt numFmtId="212" formatCode="_ * #,##0.00_ ;_ * \-#,##0.00_ ;_ * &quot;-&quot;_ ;_ @_ "/>
    <numFmt numFmtId="213" formatCode="_ * #,##0.000_ ;_ * \-#,##0.000_ ;_ * &quot;-&quot;??_ ;_ @_ "/>
    <numFmt numFmtId="214" formatCode="_ * #,##0.0_ ;_ * \-#,##0.0_ ;_ * &quot;-&quot;??_ ;_ @_ "/>
    <numFmt numFmtId="215" formatCode="_ * #,##0_ ;_ * \-#,##0_ ;_ * &quot;-&quot;??_ ;_ @_ "/>
    <numFmt numFmtId="216" formatCode="_ * #,##0.00000_ ;_ * \-#,##0.000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3" fillId="26" borderId="12" xfId="94" applyFont="1" applyFill="1" applyBorder="1" applyAlignment="1">
      <alignment vertical="center"/>
      <protection/>
    </xf>
    <xf numFmtId="3" fontId="33" fillId="26" borderId="12" xfId="94" applyNumberFormat="1" applyFont="1" applyFill="1" applyBorder="1" applyAlignment="1">
      <alignment horizontal="center" vertical="center"/>
      <protection/>
    </xf>
    <xf numFmtId="0" fontId="33" fillId="26" borderId="13" xfId="94" applyFont="1" applyFill="1" applyBorder="1" applyAlignment="1">
      <alignment vertical="center"/>
      <protection/>
    </xf>
    <xf numFmtId="3" fontId="33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3" fillId="26" borderId="1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3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06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06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4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169" fontId="0" fillId="0" borderId="0" xfId="0" applyNumberFormat="1" applyFont="1" applyAlignment="1">
      <alignment/>
    </xf>
    <xf numFmtId="169" fontId="0" fillId="25" borderId="0" xfId="0" applyNumberFormat="1" applyFont="1" applyFill="1" applyAlignment="1">
      <alignment/>
    </xf>
    <xf numFmtId="0" fontId="0" fillId="25" borderId="15" xfId="94" applyFont="1" applyFill="1" applyBorder="1">
      <alignment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5" borderId="18" xfId="94" applyFont="1" applyFill="1" applyBorder="1">
      <alignment/>
      <protection/>
    </xf>
    <xf numFmtId="215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27" fillId="25" borderId="15" xfId="94" applyFont="1" applyFill="1" applyBorder="1" applyAlignment="1">
      <alignment horizontal="left" vertical="justify" wrapText="1"/>
      <protection/>
    </xf>
    <xf numFmtId="0" fontId="33" fillId="26" borderId="19" xfId="94" applyFont="1" applyFill="1" applyBorder="1" applyAlignment="1">
      <alignment horizontal="center" vertical="center"/>
      <protection/>
    </xf>
    <xf numFmtId="0" fontId="33" fillId="26" borderId="20" xfId="94" applyFont="1" applyFill="1" applyBorder="1" applyAlignment="1">
      <alignment wrapText="1"/>
      <protection/>
    </xf>
    <xf numFmtId="0" fontId="0" fillId="25" borderId="20" xfId="94" applyFont="1" applyFill="1" applyBorder="1">
      <alignment/>
      <protection/>
    </xf>
    <xf numFmtId="0" fontId="26" fillId="25" borderId="0" xfId="94" applyFont="1" applyFill="1" applyAlignment="1">
      <alignment horizontal="left" wrapText="1"/>
      <protection/>
    </xf>
    <xf numFmtId="0" fontId="34" fillId="24" borderId="0" xfId="94" applyFont="1" applyFill="1" applyAlignment="1">
      <alignment horizontal="center" vertical="center"/>
      <protection/>
    </xf>
    <xf numFmtId="0" fontId="0" fillId="24" borderId="21" xfId="94" applyFont="1" applyFill="1" applyBorder="1" applyAlignment="1">
      <alignment horizontal="center" vertical="center" wrapText="1"/>
      <protection/>
    </xf>
    <xf numFmtId="0" fontId="0" fillId="24" borderId="22" xfId="94" applyFont="1" applyFill="1" applyBorder="1" applyAlignment="1">
      <alignment horizontal="center" vertical="center" wrapText="1"/>
      <protection/>
    </xf>
    <xf numFmtId="0" fontId="0" fillId="24" borderId="21" xfId="94" applyFont="1" applyFill="1" applyBorder="1" applyAlignment="1">
      <alignment horizontal="center" vertical="center"/>
      <protection/>
    </xf>
    <xf numFmtId="0" fontId="0" fillId="24" borderId="22" xfId="94" applyFont="1" applyFill="1" applyBorder="1" applyAlignment="1">
      <alignment horizontal="center" vertical="center"/>
      <protection/>
    </xf>
    <xf numFmtId="0" fontId="33" fillId="26" borderId="21" xfId="94" applyFont="1" applyFill="1" applyBorder="1" applyAlignment="1">
      <alignment horizontal="center"/>
      <protection/>
    </xf>
    <xf numFmtId="0" fontId="33" fillId="26" borderId="22" xfId="94" applyFont="1" applyFill="1" applyBorder="1" applyAlignment="1">
      <alignment horizontal="center"/>
      <protection/>
    </xf>
    <xf numFmtId="0" fontId="27" fillId="25" borderId="0" xfId="94" applyFont="1" applyFill="1" applyAlignment="1">
      <alignment horizontal="left" vertical="justify" wrapText="1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23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24" xfId="94" applyFont="1" applyFill="1" applyBorder="1" applyAlignment="1">
      <alignment horizontal="center" vertical="center" wrapText="1"/>
      <protection/>
    </xf>
    <xf numFmtId="0" fontId="33" fillId="26" borderId="20" xfId="94" applyFont="1" applyFill="1" applyBorder="1" applyAlignment="1">
      <alignment horizontal="center" vertical="center" wrapText="1"/>
      <protection/>
    </xf>
    <xf numFmtId="0" fontId="33" fillId="26" borderId="25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>
      <alignment/>
      <protection/>
    </xf>
    <xf numFmtId="0" fontId="0" fillId="24" borderId="20" xfId="94" applyFont="1" applyFill="1" applyBorder="1">
      <alignment/>
      <protection/>
    </xf>
    <xf numFmtId="0" fontId="0" fillId="24" borderId="18" xfId="94" applyFont="1" applyFill="1" applyBorder="1">
      <alignment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695575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695575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695575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2" t="s">
        <v>36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52" t="s">
        <v>37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57" t="s">
        <v>9</v>
      </c>
      <c r="D36" s="58"/>
      <c r="E36" s="1"/>
      <c r="F36" s="1"/>
      <c r="G36" s="1"/>
      <c r="H36" s="1"/>
    </row>
    <row r="37" spans="2:8" ht="18.75" customHeight="1" thickBot="1">
      <c r="B37" s="25" t="s">
        <v>17</v>
      </c>
      <c r="C37" s="55" t="s">
        <v>10</v>
      </c>
      <c r="D37" s="56"/>
      <c r="E37" s="1"/>
      <c r="F37" s="1"/>
      <c r="G37" s="1"/>
      <c r="H37" s="1"/>
    </row>
    <row r="38" spans="2:8" ht="18.75" customHeight="1" thickBot="1">
      <c r="B38" s="25" t="s">
        <v>18</v>
      </c>
      <c r="C38" s="55" t="s">
        <v>21</v>
      </c>
      <c r="D38" s="56"/>
      <c r="E38" s="1"/>
      <c r="F38" s="1"/>
      <c r="G38" s="1"/>
      <c r="H38" s="1"/>
    </row>
    <row r="39" spans="2:8" ht="18.75" customHeight="1" thickBot="1">
      <c r="B39" s="25" t="s">
        <v>19</v>
      </c>
      <c r="C39" s="55" t="s">
        <v>20</v>
      </c>
      <c r="D39" s="56"/>
      <c r="E39" s="1"/>
      <c r="F39" s="1"/>
      <c r="G39" s="1"/>
      <c r="H39" s="1"/>
    </row>
    <row r="40" spans="2:8" ht="18.75" customHeight="1" thickBot="1">
      <c r="B40" s="25" t="s">
        <v>22</v>
      </c>
      <c r="C40" s="55" t="s">
        <v>23</v>
      </c>
      <c r="D40" s="56"/>
      <c r="E40" s="1"/>
      <c r="F40" s="1"/>
      <c r="G40" s="1"/>
      <c r="H40" s="1"/>
    </row>
    <row r="41" spans="2:8" ht="18.75" customHeight="1" thickBot="1">
      <c r="B41" s="26" t="s">
        <v>24</v>
      </c>
      <c r="C41" s="55" t="s">
        <v>25</v>
      </c>
      <c r="D41" s="56"/>
      <c r="E41" s="1"/>
      <c r="F41" s="1"/>
      <c r="G41" s="1"/>
      <c r="H41" s="1"/>
    </row>
    <row r="42" spans="2:8" ht="18.75" customHeight="1" thickBot="1">
      <c r="B42" s="26" t="s">
        <v>26</v>
      </c>
      <c r="C42" s="53" t="s">
        <v>27</v>
      </c>
      <c r="D42" s="54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51" t="s">
        <v>28</v>
      </c>
      <c r="C44" s="51"/>
      <c r="D44" s="51"/>
      <c r="E44" s="51"/>
      <c r="F44" s="51"/>
      <c r="G44" s="51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73" zoomScaleNormal="73" zoomScaleSheetLayoutView="73" zoomScalePageLayoutView="40" workbookViewId="0" topLeftCell="A1">
      <selection activeCell="AL43" sqref="AL43"/>
    </sheetView>
  </sheetViews>
  <sheetFormatPr defaultColWidth="11.421875" defaultRowHeight="12.75"/>
  <cols>
    <col min="1" max="1" width="3.57421875" style="3" customWidth="1"/>
    <col min="2" max="2" width="36.851562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4" width="14.421875" style="1" hidden="1" customWidth="1"/>
    <col min="25" max="25" width="21.8515625" style="1" hidden="1" customWidth="1"/>
    <col min="26" max="26" width="16.00390625" style="1" hidden="1" customWidth="1"/>
    <col min="27" max="27" width="14.421875" style="1" hidden="1" customWidth="1"/>
    <col min="28" max="28" width="14.57421875" style="1" hidden="1" customWidth="1"/>
    <col min="29" max="29" width="31.28125" style="1" hidden="1" customWidth="1"/>
    <col min="30" max="30" width="24.8515625" style="1" hidden="1" customWidth="1"/>
    <col min="31" max="31" width="32.421875" style="1" hidden="1" customWidth="1"/>
    <col min="32" max="32" width="15.140625" style="1" hidden="1" customWidth="1"/>
    <col min="33" max="33" width="15.7109375" style="1" hidden="1" customWidth="1"/>
    <col min="34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2" t="s">
        <v>36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52" t="s">
        <v>42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1" ht="12.75">
      <c r="B7" s="2"/>
      <c r="AD7" s="44"/>
      <c r="AE7" s="45"/>
    </row>
    <row r="8" spans="2:58" ht="12.75">
      <c r="B8" s="4" t="s">
        <v>1</v>
      </c>
      <c r="Z8" s="3"/>
      <c r="AD8" s="38"/>
      <c r="AE8" s="3"/>
      <c r="AF8" s="3" t="s">
        <v>13</v>
      </c>
      <c r="AG8" s="3" t="s">
        <v>13</v>
      </c>
      <c r="AH8" s="3" t="s">
        <v>13</v>
      </c>
      <c r="BF8" s="3"/>
    </row>
    <row r="9" spans="2:58" ht="12.75">
      <c r="B9" s="4" t="s">
        <v>2</v>
      </c>
      <c r="Z9" s="3"/>
      <c r="AD9" s="38"/>
      <c r="AE9" s="3"/>
      <c r="AF9" s="3" t="s">
        <v>14</v>
      </c>
      <c r="AG9" s="3" t="s">
        <v>14</v>
      </c>
      <c r="AH9" s="3" t="s">
        <v>14</v>
      </c>
      <c r="BF9" s="3"/>
    </row>
    <row r="10" spans="2:58" ht="12.75">
      <c r="B10" s="4" t="s">
        <v>16</v>
      </c>
      <c r="Z10" s="3"/>
      <c r="AD10" s="38"/>
      <c r="AE10" s="3"/>
      <c r="AF10" s="3" t="s">
        <v>41</v>
      </c>
      <c r="AG10" s="3" t="s">
        <v>15</v>
      </c>
      <c r="AH10" s="3" t="s">
        <v>15</v>
      </c>
      <c r="BF10" s="3"/>
    </row>
    <row r="11" spans="19:30" ht="12.75">
      <c r="S11" s="5"/>
      <c r="T11" s="5"/>
      <c r="U11" s="5"/>
      <c r="V11" s="5"/>
      <c r="W11" s="5"/>
      <c r="X11" s="5"/>
      <c r="AD11" s="37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46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  <c r="AI14" s="8">
        <v>43709</v>
      </c>
      <c r="AJ14" s="8">
        <v>43739</v>
      </c>
      <c r="AK14" s="8">
        <v>43770</v>
      </c>
      <c r="AL14" s="8">
        <v>43800</v>
      </c>
      <c r="AM14" s="8">
        <v>43831</v>
      </c>
      <c r="AN14" s="8">
        <v>43862</v>
      </c>
      <c r="AO14" s="8">
        <v>43891</v>
      </c>
      <c r="AP14" s="8">
        <v>43922</v>
      </c>
      <c r="AQ14" s="8">
        <v>43952</v>
      </c>
      <c r="AR14" s="8">
        <v>43983</v>
      </c>
      <c r="AS14" s="8">
        <v>44013</v>
      </c>
      <c r="AT14" s="8">
        <v>44044</v>
      </c>
    </row>
    <row r="15" spans="2:46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  <c r="AI15" s="12">
        <v>947.610477877524</v>
      </c>
      <c r="AJ15" s="12">
        <v>911.093021481158</v>
      </c>
      <c r="AK15" s="12">
        <v>935.230342440618</v>
      </c>
      <c r="AL15" s="12">
        <v>829.807604336758</v>
      </c>
      <c r="AM15" s="12">
        <v>892.158567932364</v>
      </c>
      <c r="AN15" s="12">
        <v>859.497299773632</v>
      </c>
      <c r="AO15" s="12">
        <v>872.710764476497</v>
      </c>
      <c r="AP15" s="12">
        <v>895.2306798619189</v>
      </c>
      <c r="AQ15" s="12">
        <v>805.7111483094469</v>
      </c>
      <c r="AR15" s="12">
        <v>829.5352871871659</v>
      </c>
      <c r="AS15" s="12">
        <v>862.0523534548654</v>
      </c>
      <c r="AT15" s="12">
        <v>1777.650151226613</v>
      </c>
    </row>
    <row r="16" spans="2:46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  <c r="AI16" s="12">
        <v>187.013555379223</v>
      </c>
      <c r="AJ16" s="12">
        <v>168.459861526645</v>
      </c>
      <c r="AK16" s="12">
        <v>181.263161719113</v>
      </c>
      <c r="AL16" s="12">
        <v>155.317062804813</v>
      </c>
      <c r="AM16" s="12">
        <v>156.440149053616</v>
      </c>
      <c r="AN16" s="12">
        <v>169.460951107055</v>
      </c>
      <c r="AO16" s="12">
        <v>169.240235990842</v>
      </c>
      <c r="AP16" s="12">
        <v>162.72179458500335</v>
      </c>
      <c r="AQ16" s="12">
        <v>144.12010239998065</v>
      </c>
      <c r="AR16" s="12">
        <v>153.80247432711334</v>
      </c>
      <c r="AS16" s="12">
        <v>164.13825726496776</v>
      </c>
      <c r="AT16" s="12">
        <v>172.279074736171</v>
      </c>
    </row>
    <row r="17" spans="2:46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  <c r="AI17" s="12">
        <v>2833.49138194067</v>
      </c>
      <c r="AJ17" s="12">
        <v>2937.95270741935</v>
      </c>
      <c r="AK17" s="12">
        <v>3321.125762546</v>
      </c>
      <c r="AL17" s="12">
        <v>2776.29012243968</v>
      </c>
      <c r="AM17" s="12">
        <v>2568.60796571839</v>
      </c>
      <c r="AN17" s="12">
        <v>2751.46457722655</v>
      </c>
      <c r="AO17" s="12">
        <v>2433.40290366613</v>
      </c>
      <c r="AP17" s="12">
        <v>1689.6892439333333</v>
      </c>
      <c r="AQ17" s="12">
        <v>913.6281059358065</v>
      </c>
      <c r="AR17" s="12">
        <v>1181.654755624667</v>
      </c>
      <c r="AS17" s="12">
        <v>1485.0923742416126</v>
      </c>
      <c r="AT17" s="12">
        <v>1828.5457669180641</v>
      </c>
    </row>
    <row r="18" spans="2:46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  <c r="AI18" s="12">
        <v>5236.3898154156705</v>
      </c>
      <c r="AJ18" s="12">
        <v>5009.96692278065</v>
      </c>
      <c r="AK18" s="12">
        <v>5661.80916472633</v>
      </c>
      <c r="AL18" s="12">
        <v>6765.25753310677</v>
      </c>
      <c r="AM18" s="12">
        <v>6041.40476783645</v>
      </c>
      <c r="AN18" s="12">
        <v>6732.22794616414</v>
      </c>
      <c r="AO18" s="12">
        <v>5321.64622592032</v>
      </c>
      <c r="AP18" s="12">
        <v>4469.016173955223</v>
      </c>
      <c r="AQ18" s="12">
        <v>3696.9082546696773</v>
      </c>
      <c r="AR18" s="12">
        <v>6078.790662218334</v>
      </c>
      <c r="AS18" s="12">
        <v>7830.305830539355</v>
      </c>
      <c r="AT18" s="12">
        <v>5332.334039918387</v>
      </c>
    </row>
    <row r="19" spans="2:46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  <c r="AI19" s="12">
        <v>40874.4134117857</v>
      </c>
      <c r="AJ19" s="12">
        <v>38308.8630281687</v>
      </c>
      <c r="AK19" s="12">
        <v>40923.4278194344</v>
      </c>
      <c r="AL19" s="12">
        <v>38256.6861728352</v>
      </c>
      <c r="AM19" s="12">
        <v>39438.0309188191</v>
      </c>
      <c r="AN19" s="12">
        <v>42079.7327956818</v>
      </c>
      <c r="AO19" s="12">
        <v>36424.9716547535</v>
      </c>
      <c r="AP19" s="12">
        <v>40671.237991737</v>
      </c>
      <c r="AQ19" s="12">
        <v>37975.10863873033</v>
      </c>
      <c r="AR19" s="12">
        <v>40691.41985477973</v>
      </c>
      <c r="AS19" s="12">
        <v>38313.40950713548</v>
      </c>
      <c r="AT19" s="12">
        <v>39605.2458812691</v>
      </c>
    </row>
    <row r="20" spans="2:46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I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  <c r="AI20" s="35">
        <f t="shared" si="2"/>
        <v>50078.91864239879</v>
      </c>
      <c r="AJ20" s="35">
        <f aca="true" t="shared" si="3" ref="AJ20:AO20">+SUM(AJ15:AJ19)</f>
        <v>47336.3355413765</v>
      </c>
      <c r="AK20" s="35">
        <f t="shared" si="3"/>
        <v>51022.85625086646</v>
      </c>
      <c r="AL20" s="35">
        <f t="shared" si="3"/>
        <v>48783.35849552322</v>
      </c>
      <c r="AM20" s="35">
        <f t="shared" si="3"/>
        <v>49096.64236935992</v>
      </c>
      <c r="AN20" s="35">
        <f t="shared" si="3"/>
        <v>52592.38356995318</v>
      </c>
      <c r="AO20" s="35">
        <f t="shared" si="3"/>
        <v>45221.97178480729</v>
      </c>
      <c r="AP20" s="35">
        <f>+SUM(AP15:AP19)</f>
        <v>47887.89588407248</v>
      </c>
      <c r="AQ20" s="35">
        <f>+SUM(AQ15:AQ19)</f>
        <v>43535.47625004524</v>
      </c>
      <c r="AR20" s="35">
        <f>+SUM(AR15:AR19)</f>
        <v>48935.20303413701</v>
      </c>
      <c r="AS20" s="35">
        <f>+SUM(AS15:AS19)</f>
        <v>48654.99832263628</v>
      </c>
      <c r="AT20" s="35">
        <f>+SUM(AT15:AT19)</f>
        <v>48716.05491406833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46" ht="26.25" customHeight="1" thickBot="1">
      <c r="B24" s="7" t="s">
        <v>4</v>
      </c>
      <c r="C24" s="8">
        <f aca="true" t="shared" si="4" ref="C24:H24">C14</f>
        <v>42736</v>
      </c>
      <c r="D24" s="8">
        <f t="shared" si="4"/>
        <v>42767</v>
      </c>
      <c r="E24" s="8">
        <f t="shared" si="4"/>
        <v>42795</v>
      </c>
      <c r="F24" s="8">
        <f t="shared" si="4"/>
        <v>42826</v>
      </c>
      <c r="G24" s="8">
        <f t="shared" si="4"/>
        <v>42856</v>
      </c>
      <c r="H24" s="8">
        <f t="shared" si="4"/>
        <v>42887</v>
      </c>
      <c r="I24" s="8">
        <f aca="true" t="shared" si="5" ref="I24:O24">I14</f>
        <v>42917</v>
      </c>
      <c r="J24" s="8">
        <f t="shared" si="5"/>
        <v>42948</v>
      </c>
      <c r="K24" s="8">
        <f t="shared" si="5"/>
        <v>42979</v>
      </c>
      <c r="L24" s="8">
        <f t="shared" si="5"/>
        <v>43009</v>
      </c>
      <c r="M24" s="8">
        <f t="shared" si="5"/>
        <v>43040</v>
      </c>
      <c r="N24" s="8">
        <f t="shared" si="5"/>
        <v>43070</v>
      </c>
      <c r="O24" s="8">
        <f t="shared" si="5"/>
        <v>43101</v>
      </c>
      <c r="P24" s="8">
        <f aca="true" t="shared" si="6" ref="P24:X24">P14</f>
        <v>43132</v>
      </c>
      <c r="Q24" s="8">
        <f t="shared" si="6"/>
        <v>43160</v>
      </c>
      <c r="R24" s="8">
        <f t="shared" si="6"/>
        <v>43191</v>
      </c>
      <c r="S24" s="8">
        <f t="shared" si="6"/>
        <v>43221</v>
      </c>
      <c r="T24" s="8">
        <f t="shared" si="6"/>
        <v>43252</v>
      </c>
      <c r="U24" s="8">
        <f t="shared" si="6"/>
        <v>43282</v>
      </c>
      <c r="V24" s="8">
        <f>V14</f>
        <v>43313</v>
      </c>
      <c r="W24" s="8">
        <f>W14</f>
        <v>43344</v>
      </c>
      <c r="X24" s="8">
        <f t="shared" si="6"/>
        <v>43374</v>
      </c>
      <c r="Y24" s="8">
        <f aca="true" t="shared" si="7" ref="Y24:AE24">Y14</f>
        <v>43405</v>
      </c>
      <c r="Z24" s="8">
        <f t="shared" si="7"/>
        <v>43435</v>
      </c>
      <c r="AA24" s="8">
        <f t="shared" si="7"/>
        <v>43466</v>
      </c>
      <c r="AB24" s="8">
        <f t="shared" si="7"/>
        <v>43497</v>
      </c>
      <c r="AC24" s="8">
        <f t="shared" si="7"/>
        <v>43525</v>
      </c>
      <c r="AD24" s="8">
        <f>AD14</f>
        <v>43556</v>
      </c>
      <c r="AE24" s="8">
        <f t="shared" si="7"/>
        <v>43586</v>
      </c>
      <c r="AF24" s="8">
        <f aca="true" t="shared" si="8" ref="AF24:AN24">AF14</f>
        <v>43617</v>
      </c>
      <c r="AG24" s="8">
        <f t="shared" si="8"/>
        <v>43647</v>
      </c>
      <c r="AH24" s="8">
        <f t="shared" si="8"/>
        <v>43678</v>
      </c>
      <c r="AI24" s="8">
        <f t="shared" si="8"/>
        <v>43709</v>
      </c>
      <c r="AJ24" s="8">
        <f t="shared" si="8"/>
        <v>43739</v>
      </c>
      <c r="AK24" s="8">
        <f t="shared" si="8"/>
        <v>43770</v>
      </c>
      <c r="AL24" s="8">
        <f t="shared" si="8"/>
        <v>43800</v>
      </c>
      <c r="AM24" s="8">
        <f>AM14</f>
        <v>43831</v>
      </c>
      <c r="AN24" s="8">
        <f t="shared" si="8"/>
        <v>43862</v>
      </c>
      <c r="AO24" s="8">
        <f aca="true" t="shared" si="9" ref="AO24:AT24">AO14</f>
        <v>43891</v>
      </c>
      <c r="AP24" s="8">
        <f t="shared" si="9"/>
        <v>43922</v>
      </c>
      <c r="AQ24" s="8">
        <f t="shared" si="9"/>
        <v>43952</v>
      </c>
      <c r="AR24" s="8">
        <f t="shared" si="9"/>
        <v>43983</v>
      </c>
      <c r="AS24" s="8">
        <f t="shared" si="9"/>
        <v>44013</v>
      </c>
      <c r="AT24" s="8">
        <f t="shared" si="9"/>
        <v>44044</v>
      </c>
    </row>
    <row r="25" spans="2:46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  <c r="AI25" s="18">
        <v>60022</v>
      </c>
      <c r="AJ25" s="18">
        <v>60450</v>
      </c>
      <c r="AK25" s="18">
        <v>60928</v>
      </c>
      <c r="AL25" s="18">
        <v>61249</v>
      </c>
      <c r="AM25" s="18">
        <v>61399</v>
      </c>
      <c r="AN25" s="18">
        <v>61572</v>
      </c>
      <c r="AO25" s="18">
        <v>61679</v>
      </c>
      <c r="AP25" s="18">
        <v>61679</v>
      </c>
      <c r="AQ25" s="18">
        <v>61679</v>
      </c>
      <c r="AR25" s="18">
        <f>AQ25+AR35+AR41+AR47</f>
        <v>61679</v>
      </c>
      <c r="AS25" s="18">
        <v>61679</v>
      </c>
      <c r="AT25" s="18">
        <v>61684</v>
      </c>
    </row>
    <row r="26" spans="2:46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133</v>
      </c>
      <c r="AI26" s="20">
        <v>135</v>
      </c>
      <c r="AJ26" s="20">
        <v>136</v>
      </c>
      <c r="AK26" s="20">
        <v>138</v>
      </c>
      <c r="AL26" s="20">
        <v>143</v>
      </c>
      <c r="AM26" s="20">
        <v>143</v>
      </c>
      <c r="AN26" s="20">
        <v>143</v>
      </c>
      <c r="AO26" s="20">
        <v>143</v>
      </c>
      <c r="AP26" s="20">
        <v>143</v>
      </c>
      <c r="AQ26" s="20">
        <v>143</v>
      </c>
      <c r="AR26" s="20">
        <f>AQ26+AR55</f>
        <v>143</v>
      </c>
      <c r="AS26" s="20">
        <v>143</v>
      </c>
      <c r="AT26" s="20">
        <v>143</v>
      </c>
    </row>
    <row r="27" spans="2:46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  <c r="AI27" s="20">
        <v>27</v>
      </c>
      <c r="AJ27" s="20">
        <v>27</v>
      </c>
      <c r="AK27" s="20">
        <v>27</v>
      </c>
      <c r="AL27" s="20">
        <v>28</v>
      </c>
      <c r="AM27" s="20">
        <v>29</v>
      </c>
      <c r="AN27" s="20">
        <v>29</v>
      </c>
      <c r="AO27" s="20">
        <v>29</v>
      </c>
      <c r="AP27" s="20">
        <v>29</v>
      </c>
      <c r="AQ27" s="20">
        <v>30</v>
      </c>
      <c r="AR27" s="20">
        <f>AQ27+AR63</f>
        <v>30</v>
      </c>
      <c r="AS27" s="20">
        <v>30</v>
      </c>
      <c r="AT27" s="20">
        <v>30</v>
      </c>
    </row>
    <row r="28" spans="2:46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  <c r="AI28" s="20">
        <v>15</v>
      </c>
      <c r="AJ28" s="20">
        <v>15</v>
      </c>
      <c r="AK28" s="20">
        <v>15</v>
      </c>
      <c r="AL28" s="20">
        <v>15</v>
      </c>
      <c r="AM28" s="20">
        <v>15</v>
      </c>
      <c r="AN28" s="20">
        <v>15</v>
      </c>
      <c r="AO28" s="20">
        <v>15</v>
      </c>
      <c r="AP28" s="20">
        <v>15</v>
      </c>
      <c r="AQ28" s="20">
        <v>15</v>
      </c>
      <c r="AR28" s="20">
        <f>AQ28+AR71</f>
        <v>15</v>
      </c>
      <c r="AS28" s="20">
        <v>15</v>
      </c>
      <c r="AT28" s="20">
        <v>15</v>
      </c>
    </row>
    <row r="29" spans="2:46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  <c r="AI29" s="20">
        <v>9</v>
      </c>
      <c r="AJ29" s="20">
        <v>9</v>
      </c>
      <c r="AK29" s="20">
        <v>9</v>
      </c>
      <c r="AL29" s="20">
        <v>9</v>
      </c>
      <c r="AM29" s="20">
        <v>9</v>
      </c>
      <c r="AN29" s="20">
        <v>9</v>
      </c>
      <c r="AO29" s="20">
        <v>9</v>
      </c>
      <c r="AP29" s="20">
        <v>9</v>
      </c>
      <c r="AQ29" s="20">
        <v>9</v>
      </c>
      <c r="AR29" s="20">
        <f>AQ29+AR79</f>
        <v>9</v>
      </c>
      <c r="AS29" s="20">
        <v>9</v>
      </c>
      <c r="AT29" s="20">
        <v>9</v>
      </c>
    </row>
    <row r="30" spans="2:46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10" ref="H30:M30">SUM(H25:H29)</f>
        <v>41687</v>
      </c>
      <c r="I30" s="22">
        <f t="shared" si="10"/>
        <v>42004</v>
      </c>
      <c r="J30" s="22">
        <f t="shared" si="10"/>
        <v>42655</v>
      </c>
      <c r="K30" s="22">
        <f t="shared" si="10"/>
        <v>43436</v>
      </c>
      <c r="L30" s="22">
        <f t="shared" si="10"/>
        <v>44190</v>
      </c>
      <c r="M30" s="22">
        <f t="shared" si="10"/>
        <v>44689</v>
      </c>
      <c r="N30" s="22">
        <f aca="true" t="shared" si="11" ref="N30:S30">SUM(N25:N29)</f>
        <v>45468</v>
      </c>
      <c r="O30" s="22">
        <f t="shared" si="11"/>
        <v>47784</v>
      </c>
      <c r="P30" s="22">
        <f t="shared" si="11"/>
        <v>48657</v>
      </c>
      <c r="Q30" s="22">
        <f t="shared" si="11"/>
        <v>49407</v>
      </c>
      <c r="R30" s="22">
        <f t="shared" si="11"/>
        <v>50198</v>
      </c>
      <c r="S30" s="22">
        <f t="shared" si="11"/>
        <v>50958</v>
      </c>
      <c r="T30" s="22">
        <f aca="true" t="shared" si="12" ref="T30:Z30">SUM(T25:T29)</f>
        <v>51597</v>
      </c>
      <c r="U30" s="22">
        <f t="shared" si="12"/>
        <v>52363</v>
      </c>
      <c r="V30" s="22">
        <f t="shared" si="12"/>
        <v>52834</v>
      </c>
      <c r="W30" s="22">
        <f t="shared" si="12"/>
        <v>53140</v>
      </c>
      <c r="X30" s="22">
        <f t="shared" si="12"/>
        <v>53571</v>
      </c>
      <c r="Y30" s="22">
        <f t="shared" si="12"/>
        <v>54028</v>
      </c>
      <c r="Z30" s="22">
        <f t="shared" si="12"/>
        <v>54391</v>
      </c>
      <c r="AA30" s="22">
        <f aca="true" t="shared" si="13" ref="AA30:AI30">SUM(AA25:AA29)</f>
        <v>54830</v>
      </c>
      <c r="AB30" s="22">
        <f t="shared" si="13"/>
        <v>55210</v>
      </c>
      <c r="AC30" s="22">
        <f t="shared" si="13"/>
        <v>55742</v>
      </c>
      <c r="AD30" s="22">
        <f t="shared" si="13"/>
        <v>56471</v>
      </c>
      <c r="AE30" s="22">
        <f t="shared" si="13"/>
        <v>57442</v>
      </c>
      <c r="AF30" s="22">
        <f t="shared" si="13"/>
        <v>58206</v>
      </c>
      <c r="AG30" s="22">
        <f t="shared" si="13"/>
        <v>58928</v>
      </c>
      <c r="AH30" s="22">
        <f t="shared" si="13"/>
        <v>59645</v>
      </c>
      <c r="AI30" s="22">
        <f t="shared" si="13"/>
        <v>60208</v>
      </c>
      <c r="AJ30" s="22">
        <f aca="true" t="shared" si="14" ref="AJ30:AO30">SUM(AJ25:AJ29)</f>
        <v>60637</v>
      </c>
      <c r="AK30" s="22">
        <f t="shared" si="14"/>
        <v>61117</v>
      </c>
      <c r="AL30" s="22">
        <f t="shared" si="14"/>
        <v>61444</v>
      </c>
      <c r="AM30" s="22">
        <f t="shared" si="14"/>
        <v>61595</v>
      </c>
      <c r="AN30" s="22">
        <f t="shared" si="14"/>
        <v>61768</v>
      </c>
      <c r="AO30" s="22">
        <f t="shared" si="14"/>
        <v>61875</v>
      </c>
      <c r="AP30" s="22">
        <f>SUM(AP25:AP29)</f>
        <v>61875</v>
      </c>
      <c r="AQ30" s="22">
        <f>SUM(AQ25:AQ29)</f>
        <v>61876</v>
      </c>
      <c r="AR30" s="22">
        <f>SUM(AR25:AR29)</f>
        <v>61876</v>
      </c>
      <c r="AS30" s="22">
        <f>SUM(AS25:AS29)</f>
        <v>61876</v>
      </c>
      <c r="AT30" s="22">
        <f>SUM(AT25:AT29)</f>
        <v>61881</v>
      </c>
    </row>
    <row r="31" ht="12.75" customHeight="1"/>
    <row r="32" spans="2:35" ht="17.25" customHeight="1">
      <c r="B32" s="62" t="s">
        <v>40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</row>
    <row r="33" spans="2:35" ht="19.5" customHeigh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</row>
    <row r="34" ht="16.5" customHeight="1" thickBot="1"/>
    <row r="35" spans="2:47" ht="40.5" customHeight="1">
      <c r="B35" s="48" t="s">
        <v>4</v>
      </c>
      <c r="C35" s="49" t="s">
        <v>9</v>
      </c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69"/>
      <c r="AF35" s="66" t="s">
        <v>9</v>
      </c>
      <c r="AG35" s="66"/>
      <c r="AH35" s="66"/>
      <c r="AI35" s="67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5"/>
      <c r="AU35" s="45"/>
    </row>
    <row r="36" spans="2:47" ht="18.75" customHeight="1">
      <c r="B36" s="40" t="s">
        <v>17</v>
      </c>
      <c r="C36" s="63" t="s">
        <v>10</v>
      </c>
      <c r="D36" s="63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68"/>
      <c r="AF36" s="64" t="s">
        <v>10</v>
      </c>
      <c r="AG36" s="64"/>
      <c r="AH36" s="64"/>
      <c r="AI36" s="65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5"/>
      <c r="AU36" s="45"/>
    </row>
    <row r="37" spans="2:47" ht="18.75" customHeight="1">
      <c r="B37" s="40" t="s">
        <v>18</v>
      </c>
      <c r="C37" s="63" t="s">
        <v>21</v>
      </c>
      <c r="D37" s="63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68"/>
      <c r="AF37" s="64" t="s">
        <v>21</v>
      </c>
      <c r="AG37" s="64"/>
      <c r="AH37" s="64"/>
      <c r="AI37" s="65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5"/>
      <c r="AU37" s="45"/>
    </row>
    <row r="38" spans="2:47" ht="18.75" customHeight="1">
      <c r="B38" s="40" t="s">
        <v>19</v>
      </c>
      <c r="C38" s="63" t="s">
        <v>20</v>
      </c>
      <c r="D38" s="63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68"/>
      <c r="AF38" s="64" t="s">
        <v>20</v>
      </c>
      <c r="AG38" s="64"/>
      <c r="AH38" s="64"/>
      <c r="AI38" s="65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5"/>
      <c r="AU38" s="45"/>
    </row>
    <row r="39" spans="2:47" ht="18.75" customHeight="1">
      <c r="B39" s="40" t="s">
        <v>22</v>
      </c>
      <c r="C39" s="63" t="s">
        <v>23</v>
      </c>
      <c r="D39" s="63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68"/>
      <c r="AF39" s="64" t="s">
        <v>23</v>
      </c>
      <c r="AG39" s="64"/>
      <c r="AH39" s="64"/>
      <c r="AI39" s="65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5"/>
      <c r="AU39" s="45"/>
    </row>
    <row r="40" spans="2:47" ht="18.75" customHeight="1">
      <c r="B40" s="41" t="s">
        <v>24</v>
      </c>
      <c r="C40" s="63" t="s">
        <v>25</v>
      </c>
      <c r="D40" s="63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68"/>
      <c r="AF40" s="64" t="s">
        <v>25</v>
      </c>
      <c r="AG40" s="64"/>
      <c r="AH40" s="64"/>
      <c r="AI40" s="65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5"/>
      <c r="AU40" s="45"/>
    </row>
    <row r="41" spans="2:47" ht="18.75" customHeight="1" thickBot="1">
      <c r="B41" s="42" t="s">
        <v>26</v>
      </c>
      <c r="C41" s="60" t="s">
        <v>27</v>
      </c>
      <c r="D41" s="60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70"/>
      <c r="AF41" s="60" t="s">
        <v>27</v>
      </c>
      <c r="AG41" s="60"/>
      <c r="AH41" s="60"/>
      <c r="AI41" s="61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5"/>
      <c r="AU41" s="45"/>
    </row>
    <row r="42" spans="2:47" ht="34.5" customHeight="1">
      <c r="B42" s="27"/>
      <c r="C42" s="23"/>
      <c r="D42" s="23"/>
      <c r="E42" s="23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</row>
    <row r="43" spans="2:35" ht="183.75" customHeight="1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AF37:AI37"/>
    <mergeCell ref="AF38:AI38"/>
    <mergeCell ref="AF39:AI39"/>
    <mergeCell ref="AF40:AI40"/>
    <mergeCell ref="AF41:AI41"/>
    <mergeCell ref="B43:AI43"/>
    <mergeCell ref="B3:AR3"/>
    <mergeCell ref="C39:D39"/>
    <mergeCell ref="C41:D41"/>
    <mergeCell ref="C40:D40"/>
    <mergeCell ref="C38:D38"/>
    <mergeCell ref="B4:AR4"/>
    <mergeCell ref="C36:D36"/>
    <mergeCell ref="C37:D37"/>
    <mergeCell ref="B32:AI33"/>
    <mergeCell ref="AF35:AI35"/>
    <mergeCell ref="AF36:AI36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5" r:id="rId2"/>
  <headerFooter alignWithMargins="0">
    <oddFooter>&amp;LFuente: Contugas
</oddFooter>
  </headerFooter>
  <rowBreaks count="1" manualBreakCount="1">
    <brk id="33" min="1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2020-08-19T18:46:33Z</cp:lastPrinted>
  <dcterms:created xsi:type="dcterms:W3CDTF">2011-02-03T13:38:24Z</dcterms:created>
  <dcterms:modified xsi:type="dcterms:W3CDTF">2020-10-02T18:06:07Z</dcterms:modified>
  <cp:category/>
  <cp:version/>
  <cp:contentType/>
  <cp:contentStatus/>
</cp:coreProperties>
</file>